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<sst xmlns="http://schemas.openxmlformats.org/spreadsheetml/2006/main" count="53" uniqueCount="46">
  <si>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</si>
  <si>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</si>
  <si>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</si>
  <si>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</si>
  <si>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</si>
  <si>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</si>
  <si>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</si>
  <si>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</si>
  <si>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</si>
  <si>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</si>
  <si>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</si>
  <si>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</si>
  <si>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</si>
  <si>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</si>
  <si>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</si>
  <si>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</si>
  <si>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</si>
  <si>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</si>
  <si>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</si>
  <si>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</si>
  <si>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</si>
  <si>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</si>
  <si>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</si>
  <si>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</si>
  <si>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</si>
  <si>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</si>
  <si>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</si>
  <si>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</si>
  <si>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</si>
  <si>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</si>
  <si>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</si>
  <si>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Skidby Parish Council</t>
  </si>
  <si>
    <t>East Riding of Yorkshire</t>
  </si>
  <si>
    <t>2018/19</t>
  </si>
  <si>
    <t>2019/20</t>
  </si>
  <si>
    <t>Repairs and Renewals</t>
  </si>
  <si>
    <t>Traffic Calming</t>
  </si>
  <si>
    <t>Election Fund</t>
  </si>
  <si>
    <t>Safety Surfaces</t>
  </si>
  <si>
    <t>Flood Works</t>
  </si>
  <si>
    <t>Winter Maintenance</t>
  </si>
  <si>
    <t>Playing Field Equipment</t>
  </si>
  <si>
    <t>Pavilion Contingency</t>
  </si>
  <si>
    <t>Neighbourhood Plan</t>
  </si>
  <si>
    <t>Grants for Neighbourhood Planning (£3k) and Tour de Yorkshire (£500) and increased income from cemetery (£500) and rental of Playing Fields £(800)</t>
  </si>
  <si>
    <t>No Permanent Clerk between May and February - (8 Months salary saving).  Interim Clerking costs included in 6.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</si>
</sst>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9" fillId="38" borderId="0" xfId="0" applyFont="1" applyFill="1" applyAlignment="1">
      <alignment/>
    </xf>
    <xf numFmtId="3" fontId="4" fillId="38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47" fillId="0" borderId="13" xfId="0" applyFont="1" applyFill="1" applyBorder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2">
      <selection activeCell="F22" sqref="F2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2" t="s">
        <v>31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1" t="s">
        <v>32</v>
      </c>
      <c r="L3" s="9"/>
    </row>
    <row r="4" ht="14.25">
      <c r="A4" s="1" t="s">
        <v>30</v>
      </c>
    </row>
    <row r="5" spans="1:13" ht="83.25" customHeight="1">
      <c r="A5" s="42" t="s">
        <v>28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3" t="s">
        <v>33</v>
      </c>
      <c r="E8" s="27"/>
      <c r="F8" s="33" t="s">
        <v>34</v>
      </c>
      <c r="G8" s="33" t="s">
        <v>0</v>
      </c>
      <c r="H8" s="33" t="s">
        <v>0</v>
      </c>
      <c r="I8" s="33"/>
      <c r="J8" s="33"/>
      <c r="K8" s="33"/>
      <c r="L8" s="34" t="s">
        <v>15</v>
      </c>
      <c r="M8" s="10" t="s">
        <v>10</v>
      </c>
      <c r="N8" s="35" t="s">
        <v>27</v>
      </c>
    </row>
    <row r="9" spans="4:14" ht="15">
      <c r="D9" s="33" t="s">
        <v>1</v>
      </c>
      <c r="E9" s="27"/>
      <c r="F9" s="33" t="s">
        <v>1</v>
      </c>
      <c r="G9" s="33" t="s">
        <v>1</v>
      </c>
      <c r="H9" s="33" t="s">
        <v>14</v>
      </c>
      <c r="I9" s="33"/>
      <c r="J9" s="33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37202</v>
      </c>
      <c r="F11" s="8">
        <v>38793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19400</v>
      </c>
      <c r="F13" s="8">
        <v>19400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32.25" customHeight="1" thickBot="1">
      <c r="A15" s="44" t="s">
        <v>3</v>
      </c>
      <c r="B15" s="44"/>
      <c r="C15" s="44"/>
      <c r="D15" s="8">
        <v>5031</v>
      </c>
      <c r="F15" s="8">
        <v>9044</v>
      </c>
      <c r="G15" s="5">
        <f>F15-D15</f>
        <v>4013</v>
      </c>
      <c r="H15" s="6">
        <f>IF((D15&gt;F15),(D15-F15)/D15,IF(D15&lt;F15,-(D15-F15)/D15,IF(D15=F15,0)))</f>
        <v>0.7976545418405884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44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31.5" customHeight="1" thickBot="1">
      <c r="A17" s="44" t="s">
        <v>4</v>
      </c>
      <c r="B17" s="44"/>
      <c r="C17" s="44"/>
      <c r="D17" s="8">
        <v>4986</v>
      </c>
      <c r="F17" s="8">
        <v>1646</v>
      </c>
      <c r="G17" s="5">
        <f>F17-D17</f>
        <v>-3340</v>
      </c>
      <c r="H17" s="6">
        <f>IF((D17&gt;F17),(D17-F17)/D17,IF(D17&lt;F17,-(D17-F17)/D17,IF(D17=F17,0)))</f>
        <v>0.6698756518251103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1</v>
      </c>
      <c r="L17" s="4" t="str">
        <f>IF(H17&lt;15%,"NO","YES")</f>
        <v>YES</v>
      </c>
      <c r="M17" s="10" t="str">
        <f>IF((L17="YES")*AND(I17+J17&lt;1),"Explanation not required, difference less than £200"," ")</f>
        <v> </v>
      </c>
      <c r="N17" s="13" t="s">
        <v>45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17854</v>
      </c>
      <c r="F21" s="8">
        <v>18554</v>
      </c>
      <c r="G21" s="5">
        <f>F21-D21</f>
        <v>700</v>
      </c>
      <c r="H21" s="6">
        <f>IF((D21&gt;F21),(D21-F21)/D21,IF(D21&lt;F21,-(D21-F21)/D21,IF(D21=F21,0)))</f>
        <v>0.039206900414472945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IF(H21&lt;15%,"NO","YES")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38793</v>
      </c>
      <c r="F23" s="2">
        <f>F11+F13+F15-F17-F19-F21</f>
        <v>47037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38793</v>
      </c>
      <c r="F26" s="8">
        <v>47037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19603</v>
      </c>
      <c r="F28" s="8">
        <v>19601</v>
      </c>
      <c r="G28" s="5">
        <f>F28-D28</f>
        <v>-2</v>
      </c>
      <c r="H28" s="6">
        <f>IF((D28&gt;F28),(D28-F28)/D28,IF(D28&lt;F28,-(D28-F28)/D28,IF(D28=F28,0)))</f>
        <v>0.00010202520022445544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K22"/>
    </sheetView>
  </sheetViews>
  <sheetFormatPr defaultColWidth="9.140625" defaultRowHeight="15"/>
  <sheetData>
    <row r="1" spans="1:11" ht="15.75" customHeight="1">
      <c r="A1" s="36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customHeight="1">
      <c r="A2" s="38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7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5">
      <c r="A5" s="37"/>
      <c r="B5" s="37"/>
      <c r="C5" s="37"/>
      <c r="D5" s="39" t="s">
        <v>1</v>
      </c>
      <c r="E5" s="39" t="s">
        <v>1</v>
      </c>
      <c r="F5" s="39" t="s">
        <v>1</v>
      </c>
      <c r="G5" s="37"/>
      <c r="H5" s="37"/>
      <c r="I5" s="37"/>
      <c r="J5" s="37"/>
      <c r="K5" s="37"/>
    </row>
    <row r="6" spans="1:11" ht="15">
      <c r="A6" s="39" t="s">
        <v>24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">
      <c r="A7" s="37"/>
      <c r="B7" s="37" t="s">
        <v>35</v>
      </c>
      <c r="C7" s="37"/>
      <c r="D7" s="37">
        <v>2420</v>
      </c>
      <c r="E7" s="37"/>
      <c r="F7" s="37"/>
      <c r="G7" s="37"/>
      <c r="H7" s="37"/>
      <c r="I7" s="37"/>
      <c r="J7" s="37"/>
      <c r="K7" s="37"/>
    </row>
    <row r="8" spans="1:11" ht="15" customHeight="1">
      <c r="A8" s="37"/>
      <c r="B8" s="37" t="s">
        <v>36</v>
      </c>
      <c r="C8" s="37"/>
      <c r="D8" s="37">
        <v>2200</v>
      </c>
      <c r="E8" s="37"/>
      <c r="F8" s="37"/>
      <c r="G8" s="37"/>
      <c r="H8" s="37"/>
      <c r="I8" s="37"/>
      <c r="J8" s="37"/>
      <c r="K8" s="37"/>
    </row>
    <row r="9" spans="1:11" ht="15">
      <c r="A9" s="37"/>
      <c r="B9" s="37" t="s">
        <v>37</v>
      </c>
      <c r="C9" s="37"/>
      <c r="D9" s="37">
        <v>2242</v>
      </c>
      <c r="E9" s="37"/>
      <c r="F9" s="37"/>
      <c r="G9" s="37"/>
      <c r="H9" s="37"/>
      <c r="I9" s="37"/>
      <c r="J9" s="37"/>
      <c r="K9" s="37"/>
    </row>
    <row r="10" spans="1:11" ht="15">
      <c r="A10" s="37"/>
      <c r="B10" s="37" t="s">
        <v>38</v>
      </c>
      <c r="C10" s="37"/>
      <c r="D10" s="37">
        <v>7500</v>
      </c>
      <c r="E10" s="37"/>
      <c r="F10" s="37"/>
      <c r="G10" s="37"/>
      <c r="H10" s="37"/>
      <c r="I10" s="37"/>
      <c r="J10" s="37"/>
      <c r="K10" s="37"/>
    </row>
    <row r="11" spans="1:11" ht="15">
      <c r="A11" s="37"/>
      <c r="B11" s="37" t="s">
        <v>39</v>
      </c>
      <c r="C11" s="37"/>
      <c r="D11" s="37">
        <v>2000</v>
      </c>
      <c r="E11" s="37"/>
      <c r="F11" s="37"/>
      <c r="G11" s="37"/>
      <c r="H11" s="37"/>
      <c r="I11" s="37"/>
      <c r="J11" s="37"/>
      <c r="K11" s="37"/>
    </row>
    <row r="12" spans="1:11" ht="15">
      <c r="A12" s="37"/>
      <c r="B12" s="37" t="s">
        <v>40</v>
      </c>
      <c r="C12" s="37"/>
      <c r="D12" s="37">
        <v>300</v>
      </c>
      <c r="E12" s="37"/>
      <c r="F12" s="37"/>
      <c r="G12" s="37"/>
      <c r="H12" s="37"/>
      <c r="I12" s="37"/>
      <c r="J12" s="37"/>
      <c r="K12" s="37"/>
    </row>
    <row r="13" spans="1:11" ht="15">
      <c r="A13" s="37"/>
      <c r="B13" s="37" t="s">
        <v>41</v>
      </c>
      <c r="C13" s="37"/>
      <c r="D13" s="37">
        <v>550</v>
      </c>
      <c r="E13" s="37"/>
      <c r="F13" s="37"/>
      <c r="G13" s="37"/>
      <c r="H13" s="37"/>
      <c r="I13" s="37"/>
      <c r="J13" s="37"/>
      <c r="K13" s="37"/>
    </row>
    <row r="14" spans="1:11" ht="15">
      <c r="A14" s="37"/>
      <c r="B14" s="37" t="s">
        <v>42</v>
      </c>
      <c r="C14" s="37"/>
      <c r="D14" s="37">
        <v>3160</v>
      </c>
      <c r="E14" s="37"/>
      <c r="F14" s="37"/>
      <c r="G14" s="37"/>
      <c r="H14" s="37"/>
      <c r="I14" s="37"/>
      <c r="J14" s="37"/>
      <c r="K14" s="37"/>
    </row>
    <row r="15" spans="1:11" ht="15">
      <c r="A15" s="37"/>
      <c r="B15" s="37" t="s">
        <v>43</v>
      </c>
      <c r="C15" s="37"/>
      <c r="D15" s="37">
        <v>3286</v>
      </c>
      <c r="E15" s="37"/>
      <c r="F15" s="37"/>
      <c r="G15" s="37"/>
      <c r="H15" s="37"/>
      <c r="I15" s="37"/>
      <c r="J15" s="37"/>
      <c r="K15" s="37"/>
    </row>
    <row r="16" spans="1:11" ht="15">
      <c r="A16" s="37"/>
      <c r="B16" s="37"/>
      <c r="C16" s="37"/>
      <c r="D16" s="37"/>
      <c r="E16" s="40">
        <f>SUM(D7:D15)</f>
        <v>23658</v>
      </c>
      <c r="F16" s="37"/>
      <c r="G16" s="37"/>
      <c r="H16" s="37"/>
      <c r="I16" s="37"/>
      <c r="J16" s="37"/>
      <c r="K16" s="37"/>
    </row>
    <row r="17" spans="1:11" ht="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5">
      <c r="A18" s="39" t="s">
        <v>25</v>
      </c>
      <c r="B18" s="37"/>
      <c r="C18" s="37"/>
      <c r="D18" s="37">
        <v>23379</v>
      </c>
      <c r="E18" s="37"/>
      <c r="F18" s="37"/>
      <c r="G18" s="37"/>
      <c r="H18" s="37"/>
      <c r="I18" s="37"/>
      <c r="J18" s="37"/>
      <c r="K18" s="37"/>
    </row>
    <row r="19" spans="1:11" ht="15">
      <c r="A19" s="37"/>
      <c r="B19" s="37"/>
      <c r="C19" s="37"/>
      <c r="D19" s="37"/>
      <c r="E19" s="40">
        <f>D18</f>
        <v>23379</v>
      </c>
      <c r="F19" s="37"/>
      <c r="G19" s="37"/>
      <c r="H19" s="37"/>
      <c r="I19" s="37"/>
      <c r="J19" s="37"/>
      <c r="K19" s="37"/>
    </row>
    <row r="20" spans="1:11" ht="15.75" thickBot="1">
      <c r="A20" s="39" t="s">
        <v>26</v>
      </c>
      <c r="B20" s="37"/>
      <c r="C20" s="37"/>
      <c r="D20" s="37"/>
      <c r="E20" s="37"/>
      <c r="F20" s="41">
        <f>E16+E19</f>
        <v>47037</v>
      </c>
      <c r="G20" s="37"/>
      <c r="H20" s="37"/>
      <c r="I20" s="37"/>
      <c r="J20" s="37"/>
      <c r="K20" s="37"/>
    </row>
    <row r="21" spans="1:11" ht="15.75" thickTop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Acer</cp:lastModifiedBy>
  <cp:lastPrinted>2020-05-05T11:37:18Z</cp:lastPrinted>
  <dcterms:created xsi:type="dcterms:W3CDTF">2012-07-11T10:01:28Z</dcterms:created>
  <dcterms:modified xsi:type="dcterms:W3CDTF">2020-05-27T15:48:52Z</dcterms:modified>
  <cp:category/>
  <cp:version/>
  <cp:contentType/>
  <cp:contentStatus/>
</cp:coreProperties>
</file>